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DIAGNOSTICOS ACERAS\NIGUA\"/>
    </mc:Choice>
  </mc:AlternateContent>
  <xr:revisionPtr revIDLastSave="0" documentId="13_ncr:1_{280D4DC9-3109-43C1-82F5-30ED289CFA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</sheets>
  <definedNames>
    <definedName name="_xlnm.Print_Area" localSheetId="0">PRESUPUESTO!$A$1:$G$60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F45" i="1"/>
  <c r="G45" i="1" s="1"/>
  <c r="C38" i="1"/>
  <c r="F38" i="1" s="1"/>
  <c r="C34" i="1"/>
  <c r="C42" i="1" s="1"/>
  <c r="F42" i="1" s="1"/>
  <c r="C37" i="1"/>
  <c r="F37" i="1" s="1"/>
  <c r="C33" i="1" l="1"/>
  <c r="F33" i="1" s="1"/>
  <c r="F34" i="1"/>
  <c r="C41" i="1"/>
  <c r="F41" i="1" s="1"/>
  <c r="G43" i="1" s="1"/>
  <c r="G39" i="1"/>
  <c r="G35" i="1" l="1"/>
  <c r="C24" i="1"/>
  <c r="C27" i="1"/>
  <c r="F23" i="1" l="1"/>
  <c r="F28" i="1" l="1"/>
  <c r="F29" i="1"/>
  <c r="F27" i="1"/>
  <c r="F22" i="1"/>
  <c r="F24" i="1"/>
  <c r="F21" i="1"/>
  <c r="G25" i="1" l="1"/>
  <c r="G30" i="1"/>
  <c r="G47" i="1" l="1"/>
  <c r="G51" i="1" s="1"/>
  <c r="G49" i="1" l="1"/>
  <c r="G55" i="1" s="1"/>
  <c r="G50" i="1"/>
  <c r="G54" i="1"/>
  <c r="G52" i="1"/>
  <c r="G53" i="1"/>
  <c r="G56" i="1" l="1"/>
  <c r="G58" i="1" s="1"/>
</calcChain>
</file>

<file path=xl/sharedStrings.xml><?xml version="1.0" encoding="utf-8"?>
<sst xmlns="http://schemas.openxmlformats.org/spreadsheetml/2006/main" count="60" uniqueCount="48">
  <si>
    <t>OBRA:</t>
  </si>
  <si>
    <t>SECTOR:</t>
  </si>
  <si>
    <t>FECHA:</t>
  </si>
  <si>
    <t>No.</t>
  </si>
  <si>
    <t>DESCRIPCIÓN</t>
  </si>
  <si>
    <t>UNIDAD</t>
  </si>
  <si>
    <t>PRECIO</t>
  </si>
  <si>
    <t>PRELIMINARES</t>
  </si>
  <si>
    <t>M2</t>
  </si>
  <si>
    <t>M3</t>
  </si>
  <si>
    <t>HORMIGON ARMADO</t>
  </si>
  <si>
    <t>ML</t>
  </si>
  <si>
    <t>PA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</si>
  <si>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</si>
  <si>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</si>
  <si>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</si>
  <si>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</si>
  <si>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</si>
  <si>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</si>
  <si>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Acera en hormigon rayado profundo E=0.10M - Hormigon 210kg/cm2 con ligadora</t>
  </si>
  <si>
    <t>Contén pulido h=0.30m , b=0.45m, hormigón 210kg/cm2 con ligadora</t>
  </si>
  <si>
    <t>DIRECCIÓN TECNICA Y RESP. ADM.</t>
  </si>
  <si>
    <t>Proyecto Aceras y Contenes</t>
  </si>
  <si>
    <t xml:space="preserve">Limpieza continua y final </t>
  </si>
  <si>
    <t>ITBIS (18%) DEL 10%</t>
  </si>
  <si>
    <t>Replanteo topografico de conten</t>
  </si>
  <si>
    <t>Suministro material compactado de mina para relleno de aceras h=0.20 m</t>
  </si>
  <si>
    <t>CONSTRUCCION DE ACERAS Y CONTENES</t>
  </si>
  <si>
    <t>SUBTOTAL</t>
  </si>
  <si>
    <t xml:space="preserve">                 TOTAL GENERAL</t>
  </si>
  <si>
    <t>Limpieza inicial</t>
  </si>
  <si>
    <t>Carga y bote de material inservible a manos producto de las excavaciones E=20%</t>
  </si>
  <si>
    <t xml:space="preserve">TOTAL </t>
  </si>
  <si>
    <t>SUB.-TOTAL</t>
  </si>
  <si>
    <t>CANTIDAD</t>
  </si>
  <si>
    <t>AYUNTAMIENTO MUNICIPAL DE SAN GREGORIO DE NIGUA</t>
  </si>
  <si>
    <t>DIEFERENTES SECTORES MUNICIPIO</t>
  </si>
  <si>
    <t>ENERO 2026</t>
  </si>
  <si>
    <t>Carga y bote de material inservible a manos producto de las excavaciones Fe. 30%</t>
  </si>
  <si>
    <t>MOVIMIENTO DE TIERRA</t>
  </si>
  <si>
    <t>Excavación de base de badén a mano (E=0.60 m)</t>
  </si>
  <si>
    <t>Relleno Nivelado y compactado con equipos (material Clasificado)</t>
  </si>
  <si>
    <t>Hormigón ciclópeo para base de badén (e=0.20 m)</t>
  </si>
  <si>
    <t xml:space="preserve">Losa de baden Ø3/8@0.25M DX Y Ø3/8@0.25M DY Hormigon 240kg/cm2 con ligadora e= 0.20M (1 und) </t>
  </si>
  <si>
    <t>BADEN LOS HORMIGONES -  (cant.1 = 9.5 X 2.5)</t>
  </si>
  <si>
    <t>Replanteo de Badenes (9.5 m x 2.5 m) x 1</t>
  </si>
  <si>
    <t xml:space="preserve">LIMPIEZA GENERAL </t>
  </si>
  <si>
    <t>Excavación de conten (2,700 x 0.55 x 0.10)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</si>
</sst>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0" fontId="9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4" fontId="9" fillId="0" borderId="5" xfId="2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44" fontId="12" fillId="0" borderId="5" xfId="0" applyNumberFormat="1" applyFont="1" applyBorder="1"/>
    <xf numFmtId="0" fontId="9" fillId="0" borderId="5" xfId="0" applyFont="1" applyBorder="1" applyAlignment="1">
      <alignment horizontal="left" wrapText="1"/>
    </xf>
    <xf numFmtId="0" fontId="8" fillId="3" borderId="5" xfId="0" applyFont="1" applyFill="1" applyBorder="1"/>
    <xf numFmtId="43" fontId="9" fillId="3" borderId="5" xfId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44" fontId="9" fillId="3" borderId="5" xfId="2" applyNumberFormat="1" applyFont="1" applyFill="1" applyBorder="1" applyAlignment="1">
      <alignment horizontal="center"/>
    </xf>
    <xf numFmtId="44" fontId="9" fillId="3" borderId="5" xfId="2" applyFont="1" applyFill="1" applyBorder="1" applyAlignment="1">
      <alignment horizontal="center"/>
    </xf>
    <xf numFmtId="43" fontId="9" fillId="4" borderId="5" xfId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44" fontId="9" fillId="4" borderId="5" xfId="2" applyFont="1" applyFill="1" applyBorder="1" applyAlignment="1">
      <alignment horizontal="center"/>
    </xf>
    <xf numFmtId="44" fontId="9" fillId="4" borderId="5" xfId="2" applyNumberFormat="1" applyFont="1" applyFill="1" applyBorder="1" applyAlignment="1">
      <alignment horizontal="center"/>
    </xf>
    <xf numFmtId="0" fontId="9" fillId="4" borderId="5" xfId="0" applyFont="1" applyFill="1" applyBorder="1"/>
    <xf numFmtId="0" fontId="9" fillId="4" borderId="5" xfId="0" applyFont="1" applyFill="1" applyBorder="1" applyAlignment="1">
      <alignment wrapText="1"/>
    </xf>
    <xf numFmtId="2" fontId="12" fillId="0" borderId="5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44" fontId="9" fillId="3" borderId="6" xfId="2" applyNumberFormat="1" applyFont="1" applyFill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44" fontId="9" fillId="0" borderId="5" xfId="0" applyNumberFormat="1" applyFont="1" applyBorder="1" applyAlignment="1">
      <alignment horizontal="center"/>
    </xf>
    <xf numFmtId="44" fontId="13" fillId="3" borderId="5" xfId="0" applyNumberFormat="1" applyFont="1" applyFill="1" applyBorder="1"/>
    <xf numFmtId="44" fontId="8" fillId="5" borderId="8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12" xfId="0" applyFont="1" applyBorder="1"/>
    <xf numFmtId="0" fontId="12" fillId="0" borderId="5" xfId="0" applyFont="1" applyBorder="1" applyAlignment="1">
      <alignment wrapText="1"/>
    </xf>
    <xf numFmtId="49" fontId="14" fillId="0" borderId="5" xfId="0" applyNumberFormat="1" applyFont="1" applyBorder="1" applyAlignment="1">
      <alignment horizontal="center" wrapText="1" shrinkToFit="1" readingOrder="1"/>
    </xf>
    <xf numFmtId="49" fontId="14" fillId="0" borderId="5" xfId="0" applyNumberFormat="1" applyFont="1" applyBorder="1" applyAlignment="1">
      <alignment vertical="center" wrapText="1" shrinkToFit="1" readingOrder="1"/>
    </xf>
    <xf numFmtId="44" fontId="12" fillId="0" borderId="0" xfId="0" applyNumberFormat="1" applyFont="1"/>
    <xf numFmtId="44" fontId="8" fillId="4" borderId="5" xfId="2" applyFont="1" applyFill="1" applyBorder="1" applyAlignment="1">
      <alignment horizontal="center"/>
    </xf>
    <xf numFmtId="49" fontId="15" fillId="3" borderId="5" xfId="0" applyNumberFormat="1" applyFont="1" applyFill="1" applyBorder="1" applyAlignment="1">
      <alignment vertical="center" wrapText="1" shrinkToFit="1" readingOrder="1"/>
    </xf>
    <xf numFmtId="49" fontId="14" fillId="3" borderId="5" xfId="0" applyNumberFormat="1" applyFont="1" applyFill="1" applyBorder="1" applyAlignment="1">
      <alignment vertical="center" wrapText="1" shrinkToFit="1" readingOrder="1"/>
    </xf>
    <xf numFmtId="49" fontId="14" fillId="4" borderId="5" xfId="0" applyNumberFormat="1" applyFont="1" applyFill="1" applyBorder="1" applyAlignment="1">
      <alignment vertical="center" wrapText="1" shrinkToFit="1" readingOrder="1"/>
    </xf>
    <xf numFmtId="49" fontId="14" fillId="4" borderId="5" xfId="0" applyNumberFormat="1" applyFont="1" applyFill="1" applyBorder="1" applyAlignment="1">
      <alignment horizontal="center" wrapText="1" shrinkToFit="1" readingOrder="1"/>
    </xf>
    <xf numFmtId="44" fontId="12" fillId="0" borderId="5" xfId="0" applyNumberFormat="1" applyFont="1" applyBorder="1" applyAlignment="1">
      <alignment horizontal="right"/>
    </xf>
    <xf numFmtId="44" fontId="14" fillId="0" borderId="5" xfId="0" applyNumberFormat="1" applyFont="1" applyBorder="1" applyAlignment="1">
      <alignment horizontal="right" wrapText="1" shrinkToFit="1" readingOrder="1"/>
    </xf>
    <xf numFmtId="0" fontId="12" fillId="0" borderId="0" xfId="0" applyFont="1"/>
    <xf numFmtId="2" fontId="12" fillId="0" borderId="0" xfId="0" applyNumberFormat="1" applyFont="1" applyAlignment="1">
      <alignment horizontal="right"/>
    </xf>
    <xf numFmtId="44" fontId="12" fillId="0" borderId="6" xfId="0" applyNumberFormat="1" applyFont="1" applyBorder="1" applyAlignment="1">
      <alignment horizontal="right"/>
    </xf>
    <xf numFmtId="0" fontId="8" fillId="5" borderId="13" xfId="0" applyFont="1" applyFill="1" applyBorder="1"/>
    <xf numFmtId="44" fontId="8" fillId="5" borderId="13" xfId="0" applyNumberFormat="1" applyFont="1" applyFill="1" applyBorder="1"/>
    <xf numFmtId="2" fontId="12" fillId="0" borderId="5" xfId="0" applyNumberFormat="1" applyFont="1" applyBorder="1" applyAlignment="1">
      <alignment horizontal="right"/>
    </xf>
    <xf numFmtId="0" fontId="0" fillId="3" borderId="5" xfId="0" applyFill="1" applyBorder="1"/>
    <xf numFmtId="44" fontId="8" fillId="0" borderId="5" xfId="2" applyNumberFormat="1" applyFont="1" applyFill="1" applyBorder="1" applyAlignment="1">
      <alignment horizontal="center"/>
    </xf>
    <xf numFmtId="44" fontId="8" fillId="4" borderId="6" xfId="2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3" fillId="3" borderId="7" xfId="0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0" fontId="13" fillId="0" borderId="7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6" fillId="6" borderId="10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11" xfId="0" applyFont="1" applyFill="1" applyBorder="1" applyAlignment="1">
      <alignment horizontal="left" vertical="center"/>
    </xf>
  </cellXfs>
  <cellStyles count="8">
    <cellStyle name="Comma 2" xfId="6" xr:uid="{00000000-0005-0000-0000-000000000000}"/>
    <cellStyle name="Comma 2 10" xfId="3" xr:uid="{00000000-0005-0000-0000-000001000000}"/>
    <cellStyle name="Comma_Formato para Cubicaciones Acumulativas" xfId="5" xr:uid="{00000000-0005-0000-0000-000002000000}"/>
    <cellStyle name="Millares" xfId="1" builtinId="3"/>
    <cellStyle name="Moneda" xfId="2" builtinId="4"/>
    <cellStyle name="Normal" xfId="0" builtinId="0"/>
    <cellStyle name="Normal 10" xfId="4" xr:uid="{00000000-0005-0000-0000-000006000000}"/>
    <cellStyle name="Percent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3401548</xdr:colOff>
      <xdr:row>0</xdr:row>
      <xdr:rowOff>110599</xdr:rowOff>
    </xdr:from>
    <xdr:to>
      <xdr:col>3</xdr:col>
      <xdr:colOff>334369</xdr:colOff>
      <xdr:row>8</xdr:row>
      <xdr:rowOff>59102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D1BD02-E817-1E9D-18F0-ACFB662EC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8444" y="487412"/>
          <a:ext cx="1203370" cy="1455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G58"/>
  <sheetViews>
    <sheetView tabSelected="1" zoomScale="91" zoomScaleNormal="91" workbookViewId="0">
      <selection sqref="A1:G60"/>
    </sheetView>
  </sheetViews>
  <sheetFormatPr baseColWidth="10" defaultRowHeight="15" x14ac:dyDescent="0.25"/>
  <cols>
    <col min="1" max="1" width="12.42578125" customWidth="1"/>
    <col min="2" max="2" width="52.5703125" customWidth="1"/>
    <col min="4" max="5" width="13.42578125" customWidth="1"/>
    <col min="6" max="6" width="17.85546875" customWidth="1"/>
    <col min="7" max="7" width="18.140625" customWidth="1"/>
  </cols>
  <sheetData>
    <row r="10" spans="1:7" ht="27.75" x14ac:dyDescent="0.25">
      <c r="A10" s="81" t="s">
        <v>35</v>
      </c>
      <c r="B10" s="81"/>
      <c r="C10" s="81"/>
      <c r="D10" s="81"/>
      <c r="E10" s="81"/>
      <c r="F10" s="81"/>
      <c r="G10" s="81"/>
    </row>
    <row r="11" spans="1:7" ht="18.75" x14ac:dyDescent="0.3">
      <c r="A11" s="82" t="s">
        <v>22</v>
      </c>
      <c r="B11" s="82"/>
      <c r="C11" s="82"/>
      <c r="D11" s="82"/>
      <c r="E11" s="82"/>
      <c r="F11" s="82"/>
      <c r="G11" s="82"/>
    </row>
    <row r="12" spans="1:7" x14ac:dyDescent="0.25">
      <c r="A12" s="1"/>
      <c r="B12" s="1"/>
      <c r="C12" s="1"/>
      <c r="D12" s="1"/>
      <c r="E12" s="1"/>
      <c r="F12" s="1"/>
      <c r="G12" s="2"/>
    </row>
    <row r="13" spans="1:7" x14ac:dyDescent="0.25">
      <c r="A13" s="3" t="s">
        <v>0</v>
      </c>
      <c r="B13" s="4" t="s">
        <v>27</v>
      </c>
      <c r="C13" s="1"/>
      <c r="D13" s="1"/>
      <c r="E13" s="1"/>
      <c r="F13" s="1"/>
      <c r="G13" s="1"/>
    </row>
    <row r="14" spans="1:7" x14ac:dyDescent="0.25">
      <c r="A14" s="45" t="s">
        <v>1</v>
      </c>
      <c r="B14" s="44" t="s">
        <v>36</v>
      </c>
      <c r="C14" s="1"/>
      <c r="D14" s="1"/>
      <c r="E14" s="1"/>
      <c r="F14" s="1"/>
      <c r="G14" s="1"/>
    </row>
    <row r="15" spans="1:7" x14ac:dyDescent="0.25">
      <c r="A15" s="5" t="s">
        <v>2</v>
      </c>
      <c r="B15" s="6" t="s">
        <v>37</v>
      </c>
      <c r="C15" s="1"/>
      <c r="D15" s="1"/>
      <c r="E15" s="1"/>
      <c r="F15" s="1"/>
      <c r="G15" s="1"/>
    </row>
    <row r="16" spans="1:7" x14ac:dyDescent="0.25">
      <c r="A16" s="7"/>
      <c r="B16" s="7"/>
      <c r="C16" s="8"/>
      <c r="D16" s="8"/>
      <c r="E16" s="8"/>
      <c r="F16" s="8"/>
      <c r="G16" s="8"/>
    </row>
    <row r="17" spans="1:7" ht="15.75" thickBot="1" x14ac:dyDescent="0.3">
      <c r="A17" s="9"/>
      <c r="B17" s="9"/>
    </row>
    <row r="18" spans="1:7" ht="15.75" thickBot="1" x14ac:dyDescent="0.3">
      <c r="A18" s="39" t="s">
        <v>3</v>
      </c>
      <c r="B18" s="40" t="s">
        <v>4</v>
      </c>
      <c r="C18" s="41" t="s">
        <v>34</v>
      </c>
      <c r="D18" s="40" t="s">
        <v>5</v>
      </c>
      <c r="E18" s="43" t="s">
        <v>6</v>
      </c>
      <c r="F18" s="42" t="s">
        <v>33</v>
      </c>
      <c r="G18" s="46" t="s">
        <v>32</v>
      </c>
    </row>
    <row r="20" spans="1:7" x14ac:dyDescent="0.25">
      <c r="A20" s="27">
        <v>1</v>
      </c>
      <c r="B20" s="27" t="s">
        <v>7</v>
      </c>
      <c r="C20" s="28"/>
      <c r="D20" s="29"/>
      <c r="E20" s="28"/>
      <c r="F20" s="28"/>
      <c r="G20" s="30"/>
    </row>
    <row r="21" spans="1:7" x14ac:dyDescent="0.25">
      <c r="A21" s="13">
        <v>1.1000000000000001</v>
      </c>
      <c r="B21" s="14" t="s">
        <v>30</v>
      </c>
      <c r="C21" s="10">
        <v>1</v>
      </c>
      <c r="D21" s="11" t="s">
        <v>12</v>
      </c>
      <c r="E21" s="22"/>
      <c r="F21" s="22">
        <f>C21*E21</f>
        <v>0</v>
      </c>
      <c r="G21" s="12"/>
    </row>
    <row r="22" spans="1:7" x14ac:dyDescent="0.25">
      <c r="A22" s="23">
        <v>1.2</v>
      </c>
      <c r="B22" s="23" t="s">
        <v>25</v>
      </c>
      <c r="C22" s="38">
        <v>2700</v>
      </c>
      <c r="D22" s="24" t="s">
        <v>11</v>
      </c>
      <c r="E22" s="25"/>
      <c r="F22" s="22">
        <f>C22*E22</f>
        <v>0</v>
      </c>
      <c r="G22" s="12"/>
    </row>
    <row r="23" spans="1:7" x14ac:dyDescent="0.25">
      <c r="A23" s="23"/>
      <c r="B23" s="23" t="s">
        <v>47</v>
      </c>
      <c r="C23" s="38">
        <f>2700*0.55*0.1</f>
        <v>148.50000000000003</v>
      </c>
      <c r="D23" s="24" t="s">
        <v>9</v>
      </c>
      <c r="E23" s="25"/>
      <c r="F23" s="22">
        <f>E23*C23</f>
        <v>0</v>
      </c>
      <c r="G23" s="12"/>
    </row>
    <row r="24" spans="1:7" ht="29.25" x14ac:dyDescent="0.25">
      <c r="A24" s="13">
        <v>1.3</v>
      </c>
      <c r="B24" s="14" t="s">
        <v>31</v>
      </c>
      <c r="C24" s="10">
        <f>C23*0.2</f>
        <v>29.700000000000006</v>
      </c>
      <c r="D24" s="11" t="s">
        <v>9</v>
      </c>
      <c r="E24" s="22"/>
      <c r="F24" s="22">
        <f>C24*E24</f>
        <v>0</v>
      </c>
      <c r="G24" s="12"/>
    </row>
    <row r="25" spans="1:7" x14ac:dyDescent="0.25">
      <c r="A25" s="13"/>
      <c r="B25" s="13"/>
      <c r="C25" s="10"/>
      <c r="D25" s="11"/>
      <c r="E25" s="22"/>
      <c r="F25" s="22"/>
      <c r="G25" s="77">
        <f>F21+F22+F23+F24</f>
        <v>0</v>
      </c>
    </row>
    <row r="26" spans="1:7" x14ac:dyDescent="0.25">
      <c r="A26" s="27">
        <v>2</v>
      </c>
      <c r="B26" s="27" t="s">
        <v>10</v>
      </c>
      <c r="C26" s="28"/>
      <c r="D26" s="29"/>
      <c r="E26" s="31"/>
      <c r="F26" s="31"/>
      <c r="G26" s="76"/>
    </row>
    <row r="27" spans="1:7" ht="29.25" x14ac:dyDescent="0.25">
      <c r="A27" s="36">
        <v>2.1</v>
      </c>
      <c r="B27" s="37" t="s">
        <v>26</v>
      </c>
      <c r="C27" s="32">
        <f>440*0.2</f>
        <v>88</v>
      </c>
      <c r="D27" s="33" t="s">
        <v>9</v>
      </c>
      <c r="E27" s="34"/>
      <c r="F27" s="34">
        <f>C27*E27</f>
        <v>0</v>
      </c>
      <c r="G27" s="35"/>
    </row>
    <row r="28" spans="1:7" ht="29.25" x14ac:dyDescent="0.25">
      <c r="A28" s="13">
        <v>2.2000000000000002</v>
      </c>
      <c r="B28" s="14" t="s">
        <v>19</v>
      </c>
      <c r="C28" s="10">
        <v>440</v>
      </c>
      <c r="D28" s="11" t="s">
        <v>8</v>
      </c>
      <c r="E28" s="12"/>
      <c r="F28" s="34">
        <f>C28*E28</f>
        <v>0</v>
      </c>
      <c r="G28" s="35"/>
    </row>
    <row r="29" spans="1:7" ht="29.25" x14ac:dyDescent="0.25">
      <c r="A29" s="13">
        <v>2.2999999999999998</v>
      </c>
      <c r="B29" s="26" t="s">
        <v>20</v>
      </c>
      <c r="C29" s="10">
        <v>2700</v>
      </c>
      <c r="D29" s="11" t="s">
        <v>11</v>
      </c>
      <c r="E29" s="22"/>
      <c r="F29" s="34">
        <f>C29*E29</f>
        <v>0</v>
      </c>
      <c r="G29" s="35"/>
    </row>
    <row r="30" spans="1:7" x14ac:dyDescent="0.25">
      <c r="A30" s="13"/>
      <c r="B30" s="13"/>
      <c r="C30" s="10"/>
      <c r="D30" s="11"/>
      <c r="E30" s="22"/>
      <c r="F30" s="22"/>
      <c r="G30" s="48">
        <f>F27+F28+F29</f>
        <v>0</v>
      </c>
    </row>
    <row r="31" spans="1:7" x14ac:dyDescent="0.25">
      <c r="A31" s="92" t="s">
        <v>44</v>
      </c>
      <c r="B31" s="93"/>
      <c r="C31" s="93"/>
      <c r="D31" s="93"/>
      <c r="E31" s="93"/>
      <c r="F31" s="93"/>
      <c r="G31" s="94"/>
    </row>
    <row r="32" spans="1:7" x14ac:dyDescent="0.25">
      <c r="A32" s="56">
        <v>4</v>
      </c>
      <c r="B32" s="57" t="s">
        <v>7</v>
      </c>
      <c r="C32" s="57"/>
      <c r="D32" s="57"/>
      <c r="E32" s="57"/>
      <c r="F32" s="57"/>
      <c r="G32" s="57"/>
    </row>
    <row r="33" spans="1:7" ht="29.25" x14ac:dyDescent="0.25">
      <c r="A33" s="13">
        <v>4.0999999999999996</v>
      </c>
      <c r="B33" s="59" t="s">
        <v>38</v>
      </c>
      <c r="C33" s="23">
        <f>C37*0.3</f>
        <v>4.2749999999999995</v>
      </c>
      <c r="D33" s="60" t="s">
        <v>9</v>
      </c>
      <c r="E33" s="25"/>
      <c r="F33" s="25">
        <f>E33*C33</f>
        <v>0</v>
      </c>
      <c r="G33" s="34"/>
    </row>
    <row r="34" spans="1:7" x14ac:dyDescent="0.25">
      <c r="A34" s="58">
        <v>4.2</v>
      </c>
      <c r="B34" s="61" t="s">
        <v>45</v>
      </c>
      <c r="C34" s="70">
        <f>9.5*2.5</f>
        <v>23.75</v>
      </c>
      <c r="D34" s="60" t="s">
        <v>8</v>
      </c>
      <c r="E34" s="25"/>
      <c r="F34" s="62">
        <f>C34*E34</f>
        <v>0</v>
      </c>
      <c r="G34" s="34"/>
    </row>
    <row r="35" spans="1:7" x14ac:dyDescent="0.25">
      <c r="A35" s="13"/>
      <c r="B35" s="61"/>
      <c r="C35" s="61"/>
      <c r="D35" s="61"/>
      <c r="E35" s="61"/>
      <c r="F35" s="61"/>
      <c r="G35" s="63">
        <f>F33+F34</f>
        <v>0</v>
      </c>
    </row>
    <row r="36" spans="1:7" x14ac:dyDescent="0.25">
      <c r="A36" s="27">
        <v>5</v>
      </c>
      <c r="B36" s="64" t="s">
        <v>39</v>
      </c>
      <c r="C36" s="65"/>
      <c r="D36" s="65"/>
      <c r="E36" s="65"/>
      <c r="F36" s="65"/>
      <c r="G36" s="31"/>
    </row>
    <row r="37" spans="1:7" x14ac:dyDescent="0.25">
      <c r="A37" s="13">
        <v>5.0999999999999996</v>
      </c>
      <c r="B37" s="61" t="s">
        <v>40</v>
      </c>
      <c r="C37" s="71">
        <f>9.5*2.5*0.6</f>
        <v>14.25</v>
      </c>
      <c r="D37" s="60" t="s">
        <v>8</v>
      </c>
      <c r="E37" s="25"/>
      <c r="F37" s="25">
        <f>C37*E37</f>
        <v>0</v>
      </c>
      <c r="G37" s="34"/>
    </row>
    <row r="38" spans="1:7" ht="28.5" x14ac:dyDescent="0.25">
      <c r="A38" s="13">
        <v>5.2</v>
      </c>
      <c r="B38" s="61" t="s">
        <v>41</v>
      </c>
      <c r="C38" s="23">
        <f>9.5*2.5*0.2</f>
        <v>4.75</v>
      </c>
      <c r="D38" s="60" t="s">
        <v>9</v>
      </c>
      <c r="E38" s="25"/>
      <c r="F38" s="25">
        <f>E38*C38</f>
        <v>0</v>
      </c>
      <c r="G38" s="34"/>
    </row>
    <row r="39" spans="1:7" x14ac:dyDescent="0.25">
      <c r="A39" s="13"/>
      <c r="B39" s="61"/>
      <c r="C39" s="61"/>
      <c r="D39" s="61"/>
      <c r="E39" s="61"/>
      <c r="F39" s="61"/>
      <c r="G39" s="63">
        <f>F37+F38</f>
        <v>0</v>
      </c>
    </row>
    <row r="40" spans="1:7" x14ac:dyDescent="0.25">
      <c r="A40" s="27">
        <v>6</v>
      </c>
      <c r="B40" s="64" t="s">
        <v>10</v>
      </c>
      <c r="C40" s="65"/>
      <c r="D40" s="65"/>
      <c r="E40" s="65"/>
      <c r="F40" s="65"/>
      <c r="G40" s="31"/>
    </row>
    <row r="41" spans="1:7" x14ac:dyDescent="0.25">
      <c r="A41" s="36">
        <v>6.1</v>
      </c>
      <c r="B41" s="66" t="s">
        <v>42</v>
      </c>
      <c r="C41" s="75">
        <f>C34*0.2</f>
        <v>4.75</v>
      </c>
      <c r="D41" s="67" t="s">
        <v>9</v>
      </c>
      <c r="E41" s="68"/>
      <c r="F41" s="68">
        <f>E41*C41</f>
        <v>0</v>
      </c>
      <c r="G41" s="34"/>
    </row>
    <row r="42" spans="1:7" ht="28.5" x14ac:dyDescent="0.25">
      <c r="A42" s="13">
        <v>6.2</v>
      </c>
      <c r="B42" s="61" t="s">
        <v>43</v>
      </c>
      <c r="C42" s="23">
        <f>C34*0.2</f>
        <v>4.75</v>
      </c>
      <c r="D42" s="60" t="s">
        <v>9</v>
      </c>
      <c r="E42" s="69"/>
      <c r="F42" s="68">
        <f>E42*C42</f>
        <v>0</v>
      </c>
      <c r="G42" s="34"/>
    </row>
    <row r="43" spans="1:7" x14ac:dyDescent="0.25">
      <c r="A43" s="13"/>
      <c r="B43" s="61"/>
      <c r="C43" s="23"/>
      <c r="D43" s="60"/>
      <c r="E43" s="69"/>
      <c r="F43" s="72"/>
      <c r="G43" s="78">
        <f>F41+F42</f>
        <v>0</v>
      </c>
    </row>
    <row r="44" spans="1:7" x14ac:dyDescent="0.25">
      <c r="A44" s="27">
        <v>3</v>
      </c>
      <c r="B44" s="27" t="s">
        <v>46</v>
      </c>
      <c r="C44" s="28"/>
      <c r="D44" s="29"/>
      <c r="E44" s="31"/>
      <c r="F44" s="31"/>
      <c r="G44" s="47"/>
    </row>
    <row r="45" spans="1:7" x14ac:dyDescent="0.25">
      <c r="A45" s="13">
        <v>3.1</v>
      </c>
      <c r="B45" s="13" t="s">
        <v>23</v>
      </c>
      <c r="C45" s="10">
        <v>1</v>
      </c>
      <c r="D45" s="11" t="s">
        <v>12</v>
      </c>
      <c r="E45" s="22"/>
      <c r="F45" s="22">
        <f>C45*E45</f>
        <v>0</v>
      </c>
      <c r="G45" s="48">
        <f>F45</f>
        <v>0</v>
      </c>
    </row>
    <row r="46" spans="1:7" x14ac:dyDescent="0.25">
      <c r="A46" s="13"/>
      <c r="B46" s="13"/>
      <c r="C46" s="10"/>
      <c r="D46" s="11"/>
      <c r="E46" s="22"/>
      <c r="F46" s="22"/>
      <c r="G46" s="48"/>
    </row>
    <row r="47" spans="1:7" ht="15.75" thickBot="1" x14ac:dyDescent="0.3">
      <c r="A47" s="15"/>
      <c r="B47" s="15"/>
      <c r="C47" s="15"/>
      <c r="D47" s="16"/>
      <c r="E47" s="15"/>
      <c r="F47" s="73" t="s">
        <v>28</v>
      </c>
      <c r="G47" s="74">
        <f>G25+G30+G35+G39+G43+G45</f>
        <v>0</v>
      </c>
    </row>
    <row r="48" spans="1:7" x14ac:dyDescent="0.25">
      <c r="A48" s="15"/>
    </row>
    <row r="49" spans="1:7" x14ac:dyDescent="0.25">
      <c r="A49" s="1"/>
      <c r="B49" s="1"/>
      <c r="C49" s="89" t="s">
        <v>21</v>
      </c>
      <c r="D49" s="90"/>
      <c r="E49" s="91"/>
      <c r="F49" s="17">
        <v>0.1</v>
      </c>
      <c r="G49" s="25">
        <f>G47*F49</f>
        <v>0</v>
      </c>
    </row>
    <row r="50" spans="1:7" x14ac:dyDescent="0.25">
      <c r="A50" s="1"/>
      <c r="B50" s="1"/>
      <c r="C50" s="83" t="s">
        <v>13</v>
      </c>
      <c r="D50" s="84"/>
      <c r="E50" s="85"/>
      <c r="F50" s="17">
        <v>5.0000000000000001E-4</v>
      </c>
      <c r="G50" s="53">
        <f>G47*F50</f>
        <v>0</v>
      </c>
    </row>
    <row r="51" spans="1:7" x14ac:dyDescent="0.25">
      <c r="A51" s="1"/>
      <c r="B51" s="1"/>
      <c r="C51" s="83" t="s">
        <v>14</v>
      </c>
      <c r="D51" s="84"/>
      <c r="E51" s="85"/>
      <c r="F51" s="17">
        <v>0.03</v>
      </c>
      <c r="G51" s="53">
        <f>G47*F51</f>
        <v>0</v>
      </c>
    </row>
    <row r="52" spans="1:7" ht="15.75" x14ac:dyDescent="0.25">
      <c r="A52" s="1"/>
      <c r="B52" s="18"/>
      <c r="C52" s="83" t="s">
        <v>15</v>
      </c>
      <c r="D52" s="84"/>
      <c r="E52" s="85"/>
      <c r="F52" s="17">
        <v>0.01</v>
      </c>
      <c r="G52" s="53">
        <f>G47*F52</f>
        <v>0</v>
      </c>
    </row>
    <row r="53" spans="1:7" x14ac:dyDescent="0.25">
      <c r="A53" s="1"/>
      <c r="B53" s="19"/>
      <c r="C53" s="83" t="s">
        <v>16</v>
      </c>
      <c r="D53" s="84"/>
      <c r="E53" s="85"/>
      <c r="F53" s="17">
        <v>1E-3</v>
      </c>
      <c r="G53" s="53">
        <f>G47*F53</f>
        <v>0</v>
      </c>
    </row>
    <row r="54" spans="1:7" ht="15.75" x14ac:dyDescent="0.25">
      <c r="A54" s="1"/>
      <c r="B54" s="18"/>
      <c r="C54" s="83" t="s">
        <v>17</v>
      </c>
      <c r="D54" s="84"/>
      <c r="E54" s="85"/>
      <c r="F54" s="17">
        <v>0.03</v>
      </c>
      <c r="G54" s="53">
        <f>G47*F54</f>
        <v>0</v>
      </c>
    </row>
    <row r="55" spans="1:7" x14ac:dyDescent="0.25">
      <c r="A55" s="1"/>
      <c r="B55" s="20"/>
      <c r="C55" s="83" t="s">
        <v>24</v>
      </c>
      <c r="D55" s="84"/>
      <c r="E55" s="85"/>
      <c r="F55" s="49">
        <v>0.1</v>
      </c>
      <c r="G55" s="53">
        <f>G49*F55</f>
        <v>0</v>
      </c>
    </row>
    <row r="56" spans="1:7" x14ac:dyDescent="0.25">
      <c r="A56" s="1"/>
      <c r="B56" s="1"/>
      <c r="C56" s="86" t="s">
        <v>18</v>
      </c>
      <c r="D56" s="87"/>
      <c r="E56" s="87"/>
      <c r="F56" s="88"/>
      <c r="G56" s="54">
        <f>G49+G50+G51+G52+G53+G54+G55</f>
        <v>0</v>
      </c>
    </row>
    <row r="57" spans="1:7" x14ac:dyDescent="0.25">
      <c r="A57" s="1"/>
      <c r="B57" s="21"/>
      <c r="C57" s="51"/>
      <c r="D57" s="51"/>
      <c r="E57" s="51"/>
      <c r="F57" s="52"/>
      <c r="G57" s="50"/>
    </row>
    <row r="58" spans="1:7" ht="15.75" x14ac:dyDescent="0.25">
      <c r="A58" s="1"/>
      <c r="B58" s="18"/>
      <c r="C58" s="1"/>
      <c r="D58" s="1"/>
      <c r="E58" s="79" t="s">
        <v>29</v>
      </c>
      <c r="F58" s="80"/>
      <c r="G58" s="55">
        <f>G47+G56</f>
        <v>0</v>
      </c>
    </row>
  </sheetData>
  <mergeCells count="12">
    <mergeCell ref="E58:F58"/>
    <mergeCell ref="A10:G10"/>
    <mergeCell ref="A11:G11"/>
    <mergeCell ref="C54:E54"/>
    <mergeCell ref="C51:E51"/>
    <mergeCell ref="C52:E52"/>
    <mergeCell ref="C56:F56"/>
    <mergeCell ref="C50:E50"/>
    <mergeCell ref="C49:E49"/>
    <mergeCell ref="C53:E53"/>
    <mergeCell ref="C55:E55"/>
    <mergeCell ref="A31:G31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Asociación de Municipios Región Valdesia</cp:lastModifiedBy>
  <cp:lastPrinted>2026-01-11T01:36:53Z</cp:lastPrinted>
  <dcterms:created xsi:type="dcterms:W3CDTF">2024-09-25T14:23:52Z</dcterms:created>
  <dcterms:modified xsi:type="dcterms:W3CDTF">2026-01-11T04:03:48Z</dcterms:modified>
</cp:coreProperties>
</file>